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ksouken-my.sharepoint.com/personal/segawa_nksouken_com/Documents/seg/kindle出版/5.短所中毒/"/>
    </mc:Choice>
  </mc:AlternateContent>
  <xr:revisionPtr revIDLastSave="456" documentId="8_{177AA516-1112-4385-AF62-69CC0954976D}" xr6:coauthVersionLast="47" xr6:coauthVersionMax="47" xr10:uidLastSave="{B2773EE8-3D22-45DF-B8A6-B21F62254FF0}"/>
  <bookViews>
    <workbookView xWindow="-98" yWindow="-98" windowWidth="21795" windowHeight="12975" xr2:uid="{7EAC2044-35AB-48FB-96FB-686986892A75}"/>
  </bookViews>
  <sheets>
    <sheet name="入力" sheetId="1" r:id="rId1"/>
    <sheet name="結果" sheetId="4" r:id="rId2"/>
    <sheet name="レベル定義" sheetId="2" state="hidden" r:id="rId3"/>
    <sheet name="ロジック" sheetId="3" state="hidden" r:id="rId4"/>
  </sheets>
  <definedNames>
    <definedName name="_xlnm.Print_Area" localSheetId="1">結果!$B$2:$E$26</definedName>
    <definedName name="_xlnm.Print_Titles" localSheetId="1">結果!$2:$3</definedName>
    <definedName name="_xlnm.Print_Titles" localSheetId="0">入力!$4:$4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3" i="4" s="1"/>
  <c r="B2" i="3"/>
  <c r="C5" i="4" s="1"/>
  <c r="B3" i="3"/>
  <c r="C6" i="4" l="1"/>
  <c r="B5" i="3"/>
  <c r="B8" i="3" s="1"/>
  <c r="B15" i="4" s="1"/>
  <c r="B7" i="3" l="1"/>
  <c r="B10" i="4" s="1"/>
  <c r="B6" i="3"/>
  <c r="C7" i="4" s="1"/>
  <c r="B9" i="3"/>
  <c r="B22" i="4" s="1"/>
</calcChain>
</file>

<file path=xl/sharedStrings.xml><?xml version="1.0" encoding="utf-8"?>
<sst xmlns="http://schemas.openxmlformats.org/spreadsheetml/2006/main" count="100" uniqueCount="94">
  <si>
    <t>No.</t>
  </si>
  <si>
    <t>設問</t>
  </si>
  <si>
    <t>回答（1〜5）</t>
  </si>
  <si>
    <t>自分の欠点ばかりが気になってしまう。</t>
  </si>
  <si>
    <t>成果よりもミスに目が行く。</t>
  </si>
  <si>
    <t>「完璧でなければ意味がない」と感じることがある。</t>
  </si>
  <si>
    <t>自分の弱点を克服することばかりに時間を使ってしまう。</t>
  </si>
  <si>
    <t>他人と比べて「自分は劣っている」と感じることが多い。</t>
  </si>
  <si>
    <t>自分の感情や反応を「未熟」として否定することがある。</t>
  </si>
  <si>
    <t>成功しても「運が良かっただけ」と思ってしまう。</t>
  </si>
  <si>
    <t>自分の短所を人前で過剰に語ってしまう。</t>
  </si>
  <si>
    <t>自分の成長よりも「欠点の修正」に意識が向いている。</t>
  </si>
  <si>
    <t>部下のミスが目につきやすく、成果を見逃しがち。</t>
  </si>
  <si>
    <t>「この人は○○ができない人だ」と決めつけてしまう。</t>
  </si>
  <si>
    <t>部下の改善点ばかりをフィードバックしてしまう。</t>
  </si>
  <si>
    <t>苦手なタイプの部下に対して冷たくなってしまう。</t>
  </si>
  <si>
    <t>部下の長所を見つけるのが難しいと感じる。</t>
  </si>
  <si>
    <t>「この人は変わらない」と諦めてしまうことがある。</t>
  </si>
  <si>
    <t>部下の失敗を「性格の問題」として捉えてしまう。</t>
  </si>
  <si>
    <t>部下の短所を他のメンバーと共有してしまう。</t>
  </si>
  <si>
    <t>部下の成長よりも「問題の修正」に意識が向いている。</t>
  </si>
  <si>
    <t>部下の短所を見つけると、すぐに改善指導したくなる。</t>
  </si>
  <si>
    <t>白黒思考（良いか悪いか）になりがち。</t>
  </si>
  <si>
    <t>一度の失敗で「もうダメだ」と思ってしまう。</t>
  </si>
  <si>
    <t>他人の評価を過剰に気にする。</t>
  </si>
  <si>
    <t>自分の感情を抑え込む傾向がある。</t>
  </si>
  <si>
    <t>「できない理由」ばかりを考えてしまう。</t>
  </si>
  <si>
    <t>過去の失敗を何度も思い出してしまう。</t>
  </si>
  <si>
    <t>自分の考えに固執してしまう。</t>
  </si>
  <si>
    <t>他人の成功を素直に喜べないことがある。</t>
  </si>
  <si>
    <t>「自分が悪い」とすぐに思ってしまう。</t>
  </si>
  <si>
    <t>物事のネガティブな側面ばかりに注目してしまう。</t>
  </si>
  <si>
    <t>フィードバックが否定的になりがち。</t>
  </si>
  <si>
    <t>部下の話を最後まで聞かずに遮ってしまう。</t>
  </si>
  <si>
    <t>「でも」「しかし」が口癖になっている。</t>
  </si>
  <si>
    <t>感情を表に出すことに抵抗がある。</t>
  </si>
  <si>
    <t>部下の意見に対してすぐに反論してしまう。</t>
  </si>
  <si>
    <t>褒めることに照れや抵抗を感じる。</t>
  </si>
  <si>
    <t>部下の話よりも自分の考えを優先してしまう。</t>
  </si>
  <si>
    <t>部下のミスを周囲に共有してしまう。</t>
  </si>
  <si>
    <t>部下の成長よりも「問題の指摘」に意識が向いている。</t>
  </si>
  <si>
    <t>自分の短所を隠そうとするあまり、距離を置いてしまう。</t>
  </si>
  <si>
    <t>部下の強みを活かすよりも、弱点を補うことに注力している。</t>
  </si>
  <si>
    <t>チームの成果よりも個人の問題に目が行きがち。</t>
  </si>
  <si>
    <t>「問題が起きないこと」が最優先になっている。</t>
  </si>
  <si>
    <t>チャレンジよりも安定を重視してしまう。</t>
  </si>
  <si>
    <t>部下の自律性よりも管理を優先してしまう。</t>
  </si>
  <si>
    <t>成果よりも「正しいやり方」にこだわってしまう。</t>
  </si>
  <si>
    <t>部下の成長よりも「評価の安定」を求めてしまう。</t>
  </si>
  <si>
    <t>自分の判断が常に正しいと思ってしまう。</t>
  </si>
  <si>
    <t>部下の提案に対して「リスクがある」と否定しがち。</t>
  </si>
  <si>
    <t>チームの雰囲気よりも「問題のない運営」を重視している。</t>
  </si>
  <si>
    <t>下限点</t>
  </si>
  <si>
    <t>上限点</t>
  </si>
  <si>
    <t>レベル表示</t>
  </si>
  <si>
    <t>リード文</t>
  </si>
  <si>
    <t>本文（状態）</t>
  </si>
  <si>
    <t>次の一歩</t>
  </si>
  <si>
    <t>レベル１（50〜100点）：短所中毒の傾向は少ない</t>
  </si>
  <si>
    <t>あなたは、短所中毒の傾向が少なく、健全な視点でマネジメントを行なっている可能性が高いです。自分自身や部下の強みを見つけ、育てることに意識が向いているでしょう。</t>
  </si>
  <si>
    <t>このレベルでは、以下のような状態が見られます。
・自己肯定感があり、ミスを許容できる
・部下の成果や努力を認める習慣がある
・チーム内に安心感と活気がある
・フィードバックが前向きで、信頼関係が築かれている
この状態を維持しながら、周囲の管理職やチームメンバーにも『強みを見る視点』を広げていくことで、職場全体の空気が変わっていきます。</t>
  </si>
  <si>
    <t>〈次の一歩〉
この状態を維持するために、週に一度『部下の強みを言葉にする時間』を持ってみましょう。
さらに、チームメンバー同士が互いの強みを認め合える場づくりにも挑戦してみましょう。</t>
  </si>
  <si>
    <t>レベル２（101〜150点）：軽度の短所中毒</t>
  </si>
  <si>
    <t>あなたは、比較的バランスの取れた視点を持っている管理職です。短所に目が行くことはあるものの、それに囚われすぎることは少なく、部下との関係性も安定している可能性があります。</t>
  </si>
  <si>
    <t>このレベルでは、以下のような特徴が見られます。
・自己評価はやや厳しいが、自己肯定感もある
・部下のミスには冷静に対応できる
・チーム内に安心感があり、発言も活発
・フィードバックに肯定的な要素が多い
この段階では、さらに『強みを活かすマネジメント』へと進化するチャンスです。部下の個性や可能性を引き出す関わり方を意識することで、チームの力が一段と高まります。</t>
  </si>
  <si>
    <t>〈次の一歩〉
部下の報告や行動の中から『良かった点』を毎日1つ見つけて、言葉にして伝えてみましょう。
最初はメモに書き出すだけでも構いません。続けることで、視点が自然と変わっていきます。</t>
  </si>
  <si>
    <t>レベル３（151〜200点）：中程度の短所中毒</t>
  </si>
  <si>
    <t>あなたは、短所中毒の傾向を持ちながらも、部分的にはバランスを保っている状態です。自分や部下の短所に目が行きやすいものの、強みや成果にも一定の関心を持っている可能性があります。</t>
  </si>
  <si>
    <t>このレベルでは、以下のような傾向が見られます。
・自己評価が厳しく、完璧を求めがち
・部下のミスに敏感で、改善指導が多くなる
・チーム内に『緊張と安心』が混在している
・フィードバックに肯定と否定が混ざっている
この段階では、『強みを見る習慣』を意識的に育てることが効果的です。部下の成果を見つけて言葉にする、感謝を伝える、問いかけを増やす。そうした小さな行動が、短所中毒からの脱却を後押しします。</t>
  </si>
  <si>
    <t>〈次の一歩〉
フィードバックの前に、必ず『承認の言葉』を1つ添えるルールを自分に課してみましょう。
例えば、『○○の対応は助かったよ』『△△の工夫は良かったね』といった一言から始めてみてください。</t>
  </si>
  <si>
    <t>レベル４（201〜250点）：深刻な短所中毒</t>
  </si>
  <si>
    <t>あなたは、かなり強い短所中毒の傾向があります。自分自身への厳しさ、部下への否定的な視点、チームへの影響など、複数の領域で『短所中心の思考』が根付いている可能性があります。</t>
  </si>
  <si>
    <t>このレベルでは、以下のような状態が見られやすくなります。
・自分のミスや欠点に強い罪悪感を抱く
・部下の報告に対して、改善点ばかりが気になる
・チーム内に緊張感や沈黙が広がっている
・フィードバックが否定的で、信頼関係が築きづらい
まずは、自分を責める思考を手放すことから始めてみましょう。『完璧でなくてもいい』『ミスは成長の一部』といった視点を持つことで、少しずつ空気が変わっていきます。</t>
  </si>
  <si>
    <t>〈次の一歩〉
毎日1分、自分の『できたこと』『感謝されたこと』を振り返る時間をつくってみましょう。
それが小さなことでも構いません。『報告を丁寧に聞けた』『部下に笑顔で挨拶できた』など、日々の積み重ねが変化を生みます。</t>
  </si>
  <si>
    <t>項目</t>
  </si>
  <si>
    <t>値</t>
  </si>
  <si>
    <t>総合合計（最大250）</t>
  </si>
  <si>
    <t>回答数（50問中）</t>
  </si>
  <si>
    <t>未回答数</t>
  </si>
  <si>
    <t>レベル行（レベル定義）</t>
  </si>
  <si>
    <t>総合スコア（最大250）</t>
  </si>
  <si>
    <t>レベル</t>
  </si>
  <si>
    <t>診断コメント（概要）</t>
  </si>
  <si>
    <t>このレベルで見られる状態</t>
  </si>
  <si>
    <t>短所中毒（50問） 自己診断 結果</t>
    <phoneticPr fontId="4"/>
  </si>
  <si>
    <t>【自分自身への視点】</t>
    <phoneticPr fontId="4"/>
  </si>
  <si>
    <t>【マネジメントスタイル】</t>
    <phoneticPr fontId="4"/>
  </si>
  <si>
    <t>【コミュニケーションの傾向】</t>
    <phoneticPr fontId="4"/>
  </si>
  <si>
    <t>【思考のクセ】</t>
    <phoneticPr fontId="4"/>
  </si>
  <si>
    <t>【部下への視点】</t>
    <phoneticPr fontId="4"/>
  </si>
  <si>
    <t>【回答方法】各項目につき、1（まったく当てはまらない）〜5（非常に当てはまる）で選択してください。</t>
    <phoneticPr fontId="4"/>
  </si>
  <si>
    <t>未回答があると結果判定は表示されません。</t>
    <phoneticPr fontId="4"/>
  </si>
  <si>
    <t>自己評価が他人の評価よりも厳しい。</t>
    <phoneticPr fontId="4"/>
  </si>
  <si>
    <t>お疲れさまでした。『結果』のシートに診断結果が表示されています。</t>
    <rPh sb="1" eb="2">
      <t>ツカ</t>
    </rPh>
    <rPh sb="10" eb="12">
      <t>ケッカ</t>
    </rPh>
    <rPh sb="18" eb="20">
      <t>シンダン</t>
    </rPh>
    <rPh sb="20" eb="22">
      <t>ケッカ</t>
    </rPh>
    <rPh sb="23" eb="25">
      <t>ヒョウジ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</si>
</sst>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b/>
      <sz val="11"/>
      <color rgb="FFFFFFFF"/>
      <name val="ＭＳ Ｐゴシック"/>
      <family val="3"/>
      <charset val="128"/>
    </font>
    <font>
      <b/>
      <sz val="11"/>
      <color rgb="FF9C000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0" fillId="0" borderId="9" xfId="0" applyBorder="1"/>
    <xf numFmtId="0" fontId="0" fillId="0" borderId="11" xfId="0" applyBorder="1"/>
    <xf numFmtId="0" fontId="0" fillId="0" borderId="16" xfId="0" applyBorder="1"/>
    <xf numFmtId="0" fontId="0" fillId="0" borderId="12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9" xfId="0" applyFill="1" applyBorder="1"/>
    <xf numFmtId="0" fontId="0" fillId="0" borderId="10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2" fillId="0" borderId="0" xfId="0" applyFont="1" applyAlignment="1">
      <alignment vertical="center"/>
    </xf>
    <xf numFmtId="0" fontId="0" fillId="0" borderId="0" xfId="0"/>
  </cellXfs>
  <cellStyles count="1">
    <cellStyle name="標準" xfId="0" builtinId="0"/>
  </cellStyles>
  <dxfs count="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6"/>
  <sheetViews>
    <sheetView showGridLines="0" tabSelected="1" workbookViewId="0">
      <pane ySplit="4" topLeftCell="A5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5"/>
  <cols>
    <col min="1" max="1" width="6.86328125" customWidth="1"/>
    <col min="2" max="2" width="2.86328125" bestFit="1" customWidth="1"/>
    <col min="3" max="3" width="3.06640625" bestFit="1" customWidth="1"/>
    <col min="4" max="4" width="53.53125" customWidth="1"/>
    <col min="5" max="5" width="13.6640625" customWidth="1"/>
  </cols>
  <sheetData>
    <row r="2" spans="2:5" ht="12.75" customHeight="1" x14ac:dyDescent="0.25">
      <c r="B2" t="s">
        <v>90</v>
      </c>
    </row>
    <row r="3" spans="2:5" ht="12.75" customHeight="1" x14ac:dyDescent="0.25">
      <c r="B3" t="s">
        <v>91</v>
      </c>
    </row>
    <row r="4" spans="2:5" ht="13.15" thickBot="1" x14ac:dyDescent="0.3">
      <c r="B4" s="15" t="s">
        <v>0</v>
      </c>
      <c r="C4" s="15"/>
      <c r="D4" s="1" t="s">
        <v>1</v>
      </c>
      <c r="E4" s="1" t="s">
        <v>2</v>
      </c>
    </row>
    <row r="5" spans="2:5" ht="24.4" customHeight="1" x14ac:dyDescent="0.25">
      <c r="B5" s="12" t="s">
        <v>85</v>
      </c>
      <c r="C5" s="6">
        <v>1</v>
      </c>
      <c r="D5" s="6" t="s">
        <v>3</v>
      </c>
      <c r="E5" s="8"/>
    </row>
    <row r="6" spans="2:5" ht="24.4" customHeight="1" x14ac:dyDescent="0.25">
      <c r="B6" s="13"/>
      <c r="C6" s="5">
        <v>2</v>
      </c>
      <c r="D6" s="5" t="s">
        <v>4</v>
      </c>
      <c r="E6" s="9"/>
    </row>
    <row r="7" spans="2:5" ht="24.4" customHeight="1" x14ac:dyDescent="0.25">
      <c r="B7" s="13"/>
      <c r="C7" s="5">
        <v>3</v>
      </c>
      <c r="D7" s="5" t="s">
        <v>92</v>
      </c>
      <c r="E7" s="9"/>
    </row>
    <row r="8" spans="2:5" ht="24.4" customHeight="1" x14ac:dyDescent="0.25">
      <c r="B8" s="13"/>
      <c r="C8" s="5">
        <v>4</v>
      </c>
      <c r="D8" s="5" t="s">
        <v>5</v>
      </c>
      <c r="E8" s="9"/>
    </row>
    <row r="9" spans="2:5" ht="24.4" customHeight="1" x14ac:dyDescent="0.25">
      <c r="B9" s="13"/>
      <c r="C9" s="5">
        <v>5</v>
      </c>
      <c r="D9" s="5" t="s">
        <v>6</v>
      </c>
      <c r="E9" s="9"/>
    </row>
    <row r="10" spans="2:5" ht="24.4" customHeight="1" x14ac:dyDescent="0.25">
      <c r="B10" s="13"/>
      <c r="C10" s="5">
        <v>6</v>
      </c>
      <c r="D10" s="5" t="s">
        <v>7</v>
      </c>
      <c r="E10" s="9"/>
    </row>
    <row r="11" spans="2:5" ht="24.4" customHeight="1" x14ac:dyDescent="0.25">
      <c r="B11" s="13"/>
      <c r="C11" s="5">
        <v>7</v>
      </c>
      <c r="D11" s="5" t="s">
        <v>8</v>
      </c>
      <c r="E11" s="9"/>
    </row>
    <row r="12" spans="2:5" ht="24.4" customHeight="1" x14ac:dyDescent="0.25">
      <c r="B12" s="13"/>
      <c r="C12" s="5">
        <v>8</v>
      </c>
      <c r="D12" s="5" t="s">
        <v>9</v>
      </c>
      <c r="E12" s="9"/>
    </row>
    <row r="13" spans="2:5" ht="24.4" customHeight="1" x14ac:dyDescent="0.25">
      <c r="B13" s="13"/>
      <c r="C13" s="5">
        <v>9</v>
      </c>
      <c r="D13" s="5" t="s">
        <v>10</v>
      </c>
      <c r="E13" s="9"/>
    </row>
    <row r="14" spans="2:5" ht="24.4" customHeight="1" thickBot="1" x14ac:dyDescent="0.3">
      <c r="B14" s="14"/>
      <c r="C14" s="7">
        <v>10</v>
      </c>
      <c r="D14" s="7" t="s">
        <v>11</v>
      </c>
      <c r="E14" s="10"/>
    </row>
    <row r="15" spans="2:5" ht="24.4" customHeight="1" x14ac:dyDescent="0.25">
      <c r="B15" s="12" t="s">
        <v>89</v>
      </c>
      <c r="C15" s="6">
        <v>11</v>
      </c>
      <c r="D15" s="6" t="s">
        <v>12</v>
      </c>
      <c r="E15" s="8"/>
    </row>
    <row r="16" spans="2:5" ht="24.4" customHeight="1" x14ac:dyDescent="0.25">
      <c r="B16" s="13"/>
      <c r="C16" s="5">
        <v>12</v>
      </c>
      <c r="D16" s="5" t="s">
        <v>13</v>
      </c>
      <c r="E16" s="9"/>
    </row>
    <row r="17" spans="2:5" ht="24.4" customHeight="1" x14ac:dyDescent="0.25">
      <c r="B17" s="13"/>
      <c r="C17" s="5">
        <v>13</v>
      </c>
      <c r="D17" s="5" t="s">
        <v>14</v>
      </c>
      <c r="E17" s="9"/>
    </row>
    <row r="18" spans="2:5" ht="24.4" customHeight="1" x14ac:dyDescent="0.25">
      <c r="B18" s="13"/>
      <c r="C18" s="5">
        <v>14</v>
      </c>
      <c r="D18" s="5" t="s">
        <v>15</v>
      </c>
      <c r="E18" s="9"/>
    </row>
    <row r="19" spans="2:5" ht="24.4" customHeight="1" x14ac:dyDescent="0.25">
      <c r="B19" s="13"/>
      <c r="C19" s="5">
        <v>15</v>
      </c>
      <c r="D19" s="5" t="s">
        <v>16</v>
      </c>
      <c r="E19" s="9"/>
    </row>
    <row r="20" spans="2:5" ht="24.4" customHeight="1" x14ac:dyDescent="0.25">
      <c r="B20" s="13"/>
      <c r="C20" s="5">
        <v>16</v>
      </c>
      <c r="D20" s="5" t="s">
        <v>17</v>
      </c>
      <c r="E20" s="9"/>
    </row>
    <row r="21" spans="2:5" ht="24.4" customHeight="1" x14ac:dyDescent="0.25">
      <c r="B21" s="13"/>
      <c r="C21" s="5">
        <v>17</v>
      </c>
      <c r="D21" s="5" t="s">
        <v>18</v>
      </c>
      <c r="E21" s="9"/>
    </row>
    <row r="22" spans="2:5" ht="24.4" customHeight="1" x14ac:dyDescent="0.25">
      <c r="B22" s="13"/>
      <c r="C22" s="5">
        <v>18</v>
      </c>
      <c r="D22" s="5" t="s">
        <v>19</v>
      </c>
      <c r="E22" s="9"/>
    </row>
    <row r="23" spans="2:5" ht="24.4" customHeight="1" x14ac:dyDescent="0.25">
      <c r="B23" s="13"/>
      <c r="C23" s="5">
        <v>19</v>
      </c>
      <c r="D23" s="5" t="s">
        <v>20</v>
      </c>
      <c r="E23" s="9"/>
    </row>
    <row r="24" spans="2:5" ht="24.4" customHeight="1" thickBot="1" x14ac:dyDescent="0.3">
      <c r="B24" s="14"/>
      <c r="C24" s="7">
        <v>20</v>
      </c>
      <c r="D24" s="7" t="s">
        <v>21</v>
      </c>
      <c r="E24" s="10"/>
    </row>
    <row r="25" spans="2:5" ht="24.4" customHeight="1" x14ac:dyDescent="0.25">
      <c r="B25" s="12" t="s">
        <v>88</v>
      </c>
      <c r="C25" s="6">
        <v>21</v>
      </c>
      <c r="D25" s="6" t="s">
        <v>22</v>
      </c>
      <c r="E25" s="8"/>
    </row>
    <row r="26" spans="2:5" ht="24.4" customHeight="1" x14ac:dyDescent="0.25">
      <c r="B26" s="13"/>
      <c r="C26" s="5">
        <v>22</v>
      </c>
      <c r="D26" s="5" t="s">
        <v>23</v>
      </c>
      <c r="E26" s="9"/>
    </row>
    <row r="27" spans="2:5" ht="24.4" customHeight="1" x14ac:dyDescent="0.25">
      <c r="B27" s="13"/>
      <c r="C27" s="5">
        <v>23</v>
      </c>
      <c r="D27" s="5" t="s">
        <v>24</v>
      </c>
      <c r="E27" s="9"/>
    </row>
    <row r="28" spans="2:5" ht="24.4" customHeight="1" x14ac:dyDescent="0.25">
      <c r="B28" s="13"/>
      <c r="C28" s="5">
        <v>24</v>
      </c>
      <c r="D28" s="5" t="s">
        <v>25</v>
      </c>
      <c r="E28" s="9"/>
    </row>
    <row r="29" spans="2:5" ht="24.4" customHeight="1" x14ac:dyDescent="0.25">
      <c r="B29" s="13"/>
      <c r="C29" s="5">
        <v>25</v>
      </c>
      <c r="D29" s="5" t="s">
        <v>26</v>
      </c>
      <c r="E29" s="9"/>
    </row>
    <row r="30" spans="2:5" ht="24.4" customHeight="1" x14ac:dyDescent="0.25">
      <c r="B30" s="13"/>
      <c r="C30" s="5">
        <v>26</v>
      </c>
      <c r="D30" s="5" t="s">
        <v>27</v>
      </c>
      <c r="E30" s="9"/>
    </row>
    <row r="31" spans="2:5" ht="24.4" customHeight="1" x14ac:dyDescent="0.25">
      <c r="B31" s="13"/>
      <c r="C31" s="5">
        <v>27</v>
      </c>
      <c r="D31" s="5" t="s">
        <v>28</v>
      </c>
      <c r="E31" s="9"/>
    </row>
    <row r="32" spans="2:5" ht="24.4" customHeight="1" x14ac:dyDescent="0.25">
      <c r="B32" s="13"/>
      <c r="C32" s="5">
        <v>28</v>
      </c>
      <c r="D32" s="5" t="s">
        <v>29</v>
      </c>
      <c r="E32" s="9"/>
    </row>
    <row r="33" spans="2:5" ht="24.4" customHeight="1" x14ac:dyDescent="0.25">
      <c r="B33" s="13"/>
      <c r="C33" s="5">
        <v>29</v>
      </c>
      <c r="D33" s="5" t="s">
        <v>30</v>
      </c>
      <c r="E33" s="9"/>
    </row>
    <row r="34" spans="2:5" ht="24.4" customHeight="1" thickBot="1" x14ac:dyDescent="0.3">
      <c r="B34" s="14"/>
      <c r="C34" s="7">
        <v>30</v>
      </c>
      <c r="D34" s="7" t="s">
        <v>31</v>
      </c>
      <c r="E34" s="10"/>
    </row>
    <row r="35" spans="2:5" ht="24.4" customHeight="1" x14ac:dyDescent="0.25">
      <c r="B35" s="12" t="s">
        <v>87</v>
      </c>
      <c r="C35" s="6">
        <v>31</v>
      </c>
      <c r="D35" s="6" t="s">
        <v>32</v>
      </c>
      <c r="E35" s="8"/>
    </row>
    <row r="36" spans="2:5" ht="24.4" customHeight="1" x14ac:dyDescent="0.25">
      <c r="B36" s="13"/>
      <c r="C36" s="5">
        <v>32</v>
      </c>
      <c r="D36" s="5" t="s">
        <v>33</v>
      </c>
      <c r="E36" s="9"/>
    </row>
    <row r="37" spans="2:5" ht="24.4" customHeight="1" x14ac:dyDescent="0.25">
      <c r="B37" s="13"/>
      <c r="C37" s="5">
        <v>33</v>
      </c>
      <c r="D37" s="5" t="s">
        <v>34</v>
      </c>
      <c r="E37" s="9"/>
    </row>
    <row r="38" spans="2:5" ht="24.4" customHeight="1" x14ac:dyDescent="0.25">
      <c r="B38" s="13"/>
      <c r="C38" s="5">
        <v>34</v>
      </c>
      <c r="D38" s="5" t="s">
        <v>35</v>
      </c>
      <c r="E38" s="9"/>
    </row>
    <row r="39" spans="2:5" ht="24.4" customHeight="1" x14ac:dyDescent="0.25">
      <c r="B39" s="13"/>
      <c r="C39" s="5">
        <v>35</v>
      </c>
      <c r="D39" s="5" t="s">
        <v>36</v>
      </c>
      <c r="E39" s="9"/>
    </row>
    <row r="40" spans="2:5" ht="24.4" customHeight="1" x14ac:dyDescent="0.25">
      <c r="B40" s="13"/>
      <c r="C40" s="5">
        <v>36</v>
      </c>
      <c r="D40" s="5" t="s">
        <v>37</v>
      </c>
      <c r="E40" s="9"/>
    </row>
    <row r="41" spans="2:5" ht="24.4" customHeight="1" x14ac:dyDescent="0.25">
      <c r="B41" s="13"/>
      <c r="C41" s="5">
        <v>37</v>
      </c>
      <c r="D41" s="5" t="s">
        <v>38</v>
      </c>
      <c r="E41" s="9"/>
    </row>
    <row r="42" spans="2:5" ht="24.4" customHeight="1" x14ac:dyDescent="0.25">
      <c r="B42" s="13"/>
      <c r="C42" s="5">
        <v>38</v>
      </c>
      <c r="D42" s="5" t="s">
        <v>39</v>
      </c>
      <c r="E42" s="9"/>
    </row>
    <row r="43" spans="2:5" ht="24.4" customHeight="1" x14ac:dyDescent="0.25">
      <c r="B43" s="13"/>
      <c r="C43" s="5">
        <v>39</v>
      </c>
      <c r="D43" s="5" t="s">
        <v>40</v>
      </c>
      <c r="E43" s="9"/>
    </row>
    <row r="44" spans="2:5" ht="24.4" customHeight="1" thickBot="1" x14ac:dyDescent="0.3">
      <c r="B44" s="14"/>
      <c r="C44" s="7">
        <v>40</v>
      </c>
      <c r="D44" s="7" t="s">
        <v>41</v>
      </c>
      <c r="E44" s="10"/>
    </row>
    <row r="45" spans="2:5" ht="24.4" customHeight="1" x14ac:dyDescent="0.25">
      <c r="B45" s="12" t="s">
        <v>86</v>
      </c>
      <c r="C45" s="6">
        <v>41</v>
      </c>
      <c r="D45" s="6" t="s">
        <v>42</v>
      </c>
      <c r="E45" s="8"/>
    </row>
    <row r="46" spans="2:5" ht="24.4" customHeight="1" x14ac:dyDescent="0.25">
      <c r="B46" s="13"/>
      <c r="C46" s="5">
        <v>42</v>
      </c>
      <c r="D46" s="5" t="s">
        <v>43</v>
      </c>
      <c r="E46" s="9"/>
    </row>
    <row r="47" spans="2:5" ht="24.4" customHeight="1" x14ac:dyDescent="0.25">
      <c r="B47" s="13"/>
      <c r="C47" s="5">
        <v>43</v>
      </c>
      <c r="D47" s="5" t="s">
        <v>44</v>
      </c>
      <c r="E47" s="9"/>
    </row>
    <row r="48" spans="2:5" ht="24.4" customHeight="1" x14ac:dyDescent="0.25">
      <c r="B48" s="13"/>
      <c r="C48" s="5">
        <v>44</v>
      </c>
      <c r="D48" s="5" t="s">
        <v>45</v>
      </c>
      <c r="E48" s="9"/>
    </row>
    <row r="49" spans="2:5" ht="24.4" customHeight="1" x14ac:dyDescent="0.25">
      <c r="B49" s="13"/>
      <c r="C49" s="5">
        <v>45</v>
      </c>
      <c r="D49" s="5" t="s">
        <v>46</v>
      </c>
      <c r="E49" s="9"/>
    </row>
    <row r="50" spans="2:5" ht="24.4" customHeight="1" x14ac:dyDescent="0.25">
      <c r="B50" s="13"/>
      <c r="C50" s="5">
        <v>46</v>
      </c>
      <c r="D50" s="5" t="s">
        <v>47</v>
      </c>
      <c r="E50" s="9"/>
    </row>
    <row r="51" spans="2:5" ht="24.4" customHeight="1" x14ac:dyDescent="0.25">
      <c r="B51" s="13"/>
      <c r="C51" s="5">
        <v>47</v>
      </c>
      <c r="D51" s="5" t="s">
        <v>48</v>
      </c>
      <c r="E51" s="9"/>
    </row>
    <row r="52" spans="2:5" ht="24.4" customHeight="1" x14ac:dyDescent="0.25">
      <c r="B52" s="13"/>
      <c r="C52" s="5">
        <v>48</v>
      </c>
      <c r="D52" s="5" t="s">
        <v>49</v>
      </c>
      <c r="E52" s="9"/>
    </row>
    <row r="53" spans="2:5" ht="24.4" customHeight="1" x14ac:dyDescent="0.25">
      <c r="B53" s="13"/>
      <c r="C53" s="5">
        <v>49</v>
      </c>
      <c r="D53" s="5" t="s">
        <v>50</v>
      </c>
      <c r="E53" s="9"/>
    </row>
    <row r="54" spans="2:5" ht="24.4" customHeight="1" thickBot="1" x14ac:dyDescent="0.3">
      <c r="B54" s="14"/>
      <c r="C54" s="7">
        <v>50</v>
      </c>
      <c r="D54" s="7" t="s">
        <v>51</v>
      </c>
      <c r="E54" s="10"/>
    </row>
    <row r="56" spans="2:5" x14ac:dyDescent="0.25">
      <c r="B56" t="s">
        <v>93</v>
      </c>
    </row>
  </sheetData>
  <sheetProtection algorithmName="SHA-512" hashValue="hUEMzALYnjKBXyvrDf4qQg5/ODe+Q4lRtRtK2rntwvqTW0T+/HBjyjVBBb9/RPk94GBzOz7AtoLagyJqopsaOA==" saltValue="xA8fvrPwy/O4SqIHO63i2w==" spinCount="100000" sheet="1" objects="1" scenarios="1"/>
  <mergeCells count="6">
    <mergeCell ref="B45:B54"/>
    <mergeCell ref="B4:C4"/>
    <mergeCell ref="B5:B14"/>
    <mergeCell ref="B15:B24"/>
    <mergeCell ref="B25:B34"/>
    <mergeCell ref="B35:B44"/>
  </mergeCells>
  <phoneticPr fontId="4"/>
  <conditionalFormatting sqref="E5:E54">
    <cfRule type="expression" dxfId="1" priority="1">
      <formula>E5=""</formula>
    </cfRule>
  </conditionalFormatting>
  <dataValidations count="1">
    <dataValidation type="list" allowBlank="1" sqref="E5:E54" xr:uid="{00000000-0002-0000-0000-000000000000}">
      <formula1>"1,2,3,4,5"</formula1>
    </dataValidation>
  </dataValidations>
  <pageMargins left="0.5" right="0.5" top="0.6" bottom="0.6" header="0.3" footer="0.3"/>
  <pageSetup fitToHeight="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E26"/>
  <sheetViews>
    <sheetView showGridLines="0" workbookViewId="0">
      <selection activeCell="C35" sqref="C35"/>
    </sheetView>
  </sheetViews>
  <sheetFormatPr defaultRowHeight="12.75" x14ac:dyDescent="0.25"/>
  <cols>
    <col min="2" max="2" width="19.73046875" customWidth="1"/>
    <col min="3" max="3" width="48.33203125" customWidth="1"/>
    <col min="4" max="4" width="12.796875" customWidth="1"/>
    <col min="5" max="5" width="18.6640625" customWidth="1"/>
  </cols>
  <sheetData>
    <row r="2" spans="2:5" ht="31.9" customHeight="1" x14ac:dyDescent="0.25">
      <c r="B2" s="16" t="s">
        <v>84</v>
      </c>
      <c r="C2" s="17"/>
      <c r="D2" s="17"/>
      <c r="E2" s="17"/>
    </row>
    <row r="3" spans="2:5" x14ac:dyDescent="0.25">
      <c r="B3" s="27" t="str">
        <f>IF(ロジック!$B$4&gt;0,"⚠ 未回答が " &amp; ロジック!$B$4 &amp; " 問あります。全て回答すると判定が表示されます。","")</f>
        <v>⚠ 未回答が 50 問あります。全て回答すると判定が表示されます。</v>
      </c>
      <c r="C3" s="28"/>
      <c r="D3" s="28"/>
      <c r="E3" s="28"/>
    </row>
    <row r="5" spans="2:5" x14ac:dyDescent="0.25">
      <c r="B5" s="5" t="s">
        <v>80</v>
      </c>
      <c r="C5" s="11">
        <f>ロジック!B2</f>
        <v>0</v>
      </c>
    </row>
    <row r="6" spans="2:5" x14ac:dyDescent="0.25">
      <c r="B6" s="5" t="s">
        <v>78</v>
      </c>
      <c r="C6" s="11">
        <f>ロジック!B4</f>
        <v>50</v>
      </c>
    </row>
    <row r="7" spans="2:5" x14ac:dyDescent="0.25">
      <c r="B7" s="5" t="s">
        <v>81</v>
      </c>
      <c r="C7" s="11" t="str">
        <f>ロジック!B6</f>
        <v>未回答ありのため判定不可</v>
      </c>
    </row>
    <row r="9" spans="2:5" ht="13.15" thickBot="1" x14ac:dyDescent="0.3">
      <c r="B9" s="4" t="s">
        <v>82</v>
      </c>
    </row>
    <row r="10" spans="2:5" x14ac:dyDescent="0.25">
      <c r="B10" s="18" t="str">
        <f>ロジック!B7</f>
        <v>全項目に回答するとコメントが表示されます。</v>
      </c>
      <c r="C10" s="19"/>
      <c r="D10" s="19"/>
      <c r="E10" s="20"/>
    </row>
    <row r="11" spans="2:5" x14ac:dyDescent="0.25">
      <c r="B11" s="21"/>
      <c r="C11" s="22"/>
      <c r="D11" s="22"/>
      <c r="E11" s="23"/>
    </row>
    <row r="12" spans="2:5" ht="13.15" thickBot="1" x14ac:dyDescent="0.3">
      <c r="B12" s="24"/>
      <c r="C12" s="25"/>
      <c r="D12" s="25"/>
      <c r="E12" s="26"/>
    </row>
    <row r="14" spans="2:5" ht="13.15" thickBot="1" x14ac:dyDescent="0.3">
      <c r="B14" s="4" t="s">
        <v>83</v>
      </c>
    </row>
    <row r="15" spans="2:5" x14ac:dyDescent="0.25">
      <c r="B15" s="18" t="str">
        <f>ロジック!B8</f>
        <v/>
      </c>
      <c r="C15" s="19"/>
      <c r="D15" s="19"/>
      <c r="E15" s="20"/>
    </row>
    <row r="16" spans="2:5" x14ac:dyDescent="0.25">
      <c r="B16" s="21"/>
      <c r="C16" s="22"/>
      <c r="D16" s="22"/>
      <c r="E16" s="23"/>
    </row>
    <row r="17" spans="2:5" x14ac:dyDescent="0.25">
      <c r="B17" s="21"/>
      <c r="C17" s="22"/>
      <c r="D17" s="22"/>
      <c r="E17" s="23"/>
    </row>
    <row r="18" spans="2:5" x14ac:dyDescent="0.25">
      <c r="B18" s="21"/>
      <c r="C18" s="22"/>
      <c r="D18" s="22"/>
      <c r="E18" s="23"/>
    </row>
    <row r="19" spans="2:5" ht="25.9" customHeight="1" thickBot="1" x14ac:dyDescent="0.3">
      <c r="B19" s="24"/>
      <c r="C19" s="25"/>
      <c r="D19" s="25"/>
      <c r="E19" s="26"/>
    </row>
    <row r="21" spans="2:5" ht="13.15" thickBot="1" x14ac:dyDescent="0.3">
      <c r="B21" s="4" t="s">
        <v>57</v>
      </c>
    </row>
    <row r="22" spans="2:5" x14ac:dyDescent="0.25">
      <c r="B22" s="18" t="str">
        <f>ロジック!B9</f>
        <v/>
      </c>
      <c r="C22" s="19"/>
      <c r="D22" s="19"/>
      <c r="E22" s="20"/>
    </row>
    <row r="23" spans="2:5" x14ac:dyDescent="0.25">
      <c r="B23" s="21"/>
      <c r="C23" s="22"/>
      <c r="D23" s="22"/>
      <c r="E23" s="23"/>
    </row>
    <row r="24" spans="2:5" x14ac:dyDescent="0.25">
      <c r="B24" s="21"/>
      <c r="C24" s="22"/>
      <c r="D24" s="22"/>
      <c r="E24" s="23"/>
    </row>
    <row r="25" spans="2:5" x14ac:dyDescent="0.25">
      <c r="B25" s="21"/>
      <c r="C25" s="22"/>
      <c r="D25" s="22"/>
      <c r="E25" s="23"/>
    </row>
    <row r="26" spans="2:5" ht="13.15" thickBot="1" x14ac:dyDescent="0.3">
      <c r="B26" s="24"/>
      <c r="C26" s="25"/>
      <c r="D26" s="25"/>
      <c r="E26" s="26"/>
    </row>
  </sheetData>
  <sheetProtection algorithmName="SHA-512" hashValue="os8KTZt4yLSGyhIHvwhdfVNBofhS9lfrXVGzrf9GoIrGojUCn8ao+At8Xh0S7pHoJW5ugVU0rZ2YBIpVRaOf3A==" saltValue="qtFqtntqr9XA+yRKhPJYgA==" spinCount="100000" sheet="1" objects="1" scenarios="1"/>
  <mergeCells count="5">
    <mergeCell ref="B2:E2"/>
    <mergeCell ref="B22:E26"/>
    <mergeCell ref="B3:E3"/>
    <mergeCell ref="B10:E12"/>
    <mergeCell ref="B15:E19"/>
  </mergeCells>
  <phoneticPr fontId="4"/>
  <pageMargins left="0.5" right="0.5" top="0.6" bottom="0.6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300-000001000000}">
            <xm:f>ロジック!$B$4&gt;0</xm:f>
            <x14:dxf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B3:E3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2" workbookViewId="0">
      <selection activeCell="C2" sqref="C2"/>
    </sheetView>
  </sheetViews>
  <sheetFormatPr defaultRowHeight="12.75" x14ac:dyDescent="0.25"/>
  <cols>
    <col min="1" max="2" width="10" customWidth="1"/>
    <col min="3" max="3" width="40.53125" bestFit="1" customWidth="1"/>
    <col min="4" max="4" width="70" customWidth="1"/>
    <col min="5" max="6" width="80" customWidth="1"/>
  </cols>
  <sheetData>
    <row r="1" spans="1:6" x14ac:dyDescent="0.25">
      <c r="A1" s="3" t="s">
        <v>52</v>
      </c>
      <c r="B1" s="3" t="s">
        <v>53</v>
      </c>
      <c r="C1" s="3" t="s">
        <v>54</v>
      </c>
      <c r="D1" s="3" t="s">
        <v>55</v>
      </c>
      <c r="E1" s="3" t="s">
        <v>56</v>
      </c>
      <c r="F1" s="3" t="s">
        <v>57</v>
      </c>
    </row>
    <row r="2" spans="1:6" ht="102" x14ac:dyDescent="0.25">
      <c r="A2">
        <v>50</v>
      </c>
      <c r="B2">
        <v>100</v>
      </c>
      <c r="C2" s="2" t="s">
        <v>58</v>
      </c>
      <c r="D2" s="2" t="s">
        <v>59</v>
      </c>
      <c r="E2" s="2" t="s">
        <v>60</v>
      </c>
      <c r="F2" s="2" t="s">
        <v>61</v>
      </c>
    </row>
    <row r="3" spans="1:6" ht="102" x14ac:dyDescent="0.25">
      <c r="A3">
        <v>101</v>
      </c>
      <c r="B3">
        <v>150</v>
      </c>
      <c r="C3" s="2" t="s">
        <v>62</v>
      </c>
      <c r="D3" s="2" t="s">
        <v>63</v>
      </c>
      <c r="E3" s="2" t="s">
        <v>64</v>
      </c>
      <c r="F3" s="2" t="s">
        <v>65</v>
      </c>
    </row>
    <row r="4" spans="1:6" ht="114.75" x14ac:dyDescent="0.25">
      <c r="A4">
        <v>151</v>
      </c>
      <c r="B4">
        <v>200</v>
      </c>
      <c r="C4" s="2" t="s">
        <v>66</v>
      </c>
      <c r="D4" s="2" t="s">
        <v>67</v>
      </c>
      <c r="E4" s="2" t="s">
        <v>68</v>
      </c>
      <c r="F4" s="2" t="s">
        <v>69</v>
      </c>
    </row>
    <row r="5" spans="1:6" ht="102" x14ac:dyDescent="0.25">
      <c r="A5">
        <v>201</v>
      </c>
      <c r="B5">
        <v>250</v>
      </c>
      <c r="C5" s="2" t="s">
        <v>70</v>
      </c>
      <c r="D5" s="2" t="s">
        <v>71</v>
      </c>
      <c r="E5" s="2" t="s">
        <v>72</v>
      </c>
      <c r="F5" s="2" t="s">
        <v>73</v>
      </c>
    </row>
  </sheetData>
  <sheetProtection algorithmName="SHA-512" hashValue="ZTQ8c6A4rmcjDLruKNt4j6SiMN5zgcUMcaDxH3lbpVj33uk1ExuJMoRGtQUBYGOqMb1ILxTUnqpZpgjAKU/Y5g==" saltValue="W4EWcwZUzcg4Rl7jyogfhw==" spinCount="100000" sheet="1" objects="1" scenarios="1"/>
  <phoneticPr fontId="4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9" sqref="B9"/>
    </sheetView>
  </sheetViews>
  <sheetFormatPr defaultRowHeight="12.75" x14ac:dyDescent="0.25"/>
  <cols>
    <col min="1" max="1" width="24" customWidth="1"/>
    <col min="2" max="2" width="90" customWidth="1"/>
  </cols>
  <sheetData>
    <row r="1" spans="1:2" x14ac:dyDescent="0.25">
      <c r="A1" s="3" t="s">
        <v>74</v>
      </c>
      <c r="B1" s="3" t="s">
        <v>75</v>
      </c>
    </row>
    <row r="2" spans="1:2" x14ac:dyDescent="0.25">
      <c r="A2" t="s">
        <v>76</v>
      </c>
      <c r="B2">
        <f>SUM(入力!$E$5:$E$54)</f>
        <v>0</v>
      </c>
    </row>
    <row r="3" spans="1:2" x14ac:dyDescent="0.25">
      <c r="A3" t="s">
        <v>77</v>
      </c>
      <c r="B3">
        <f>COUNT(入力!$E$5:$E$54)</f>
        <v>0</v>
      </c>
    </row>
    <row r="4" spans="1:2" x14ac:dyDescent="0.25">
      <c r="A4" t="s">
        <v>78</v>
      </c>
      <c r="B4">
        <f>COUNTBLANK(入力!E5:E54)</f>
        <v>50</v>
      </c>
    </row>
    <row r="5" spans="1:2" x14ac:dyDescent="0.25">
      <c r="A5" t="s">
        <v>79</v>
      </c>
      <c r="B5" t="e">
        <f>IF(B4&gt;0,NA(),MATCH(B2,レベル定義!$A$2:$A$5,1))</f>
        <v>#N/A</v>
      </c>
    </row>
    <row r="6" spans="1:2" x14ac:dyDescent="0.25">
      <c r="A6" t="s">
        <v>54</v>
      </c>
      <c r="B6" t="str">
        <f>IF(B4&gt;0,"未回答ありのため判定不可",INDEX(レベル定義!$C$2:$C$5,B5))</f>
        <v>未回答ありのため判定不可</v>
      </c>
    </row>
    <row r="7" spans="1:2" x14ac:dyDescent="0.25">
      <c r="A7" t="s">
        <v>55</v>
      </c>
      <c r="B7" t="str">
        <f>IF(B4&gt;0,"全項目に回答するとコメントが表示されます。",INDEX(レベル定義!$D$2:$D$5,B5))</f>
        <v>全項目に回答するとコメントが表示されます。</v>
      </c>
    </row>
    <row r="8" spans="1:2" x14ac:dyDescent="0.25">
      <c r="A8" t="s">
        <v>56</v>
      </c>
      <c r="B8" t="str">
        <f>IF(B4&gt;0,"",INDEX(レベル定義!$E$2:$E$5,B5))</f>
        <v/>
      </c>
    </row>
    <row r="9" spans="1:2" x14ac:dyDescent="0.25">
      <c r="A9" t="s">
        <v>57</v>
      </c>
      <c r="B9" t="str">
        <f>IF(B4&gt;0,"",INDEX(レベル定義!$F$2:$F$5,B5))</f>
        <v/>
      </c>
    </row>
  </sheetData>
  <sheetProtection algorithmName="SHA-512" hashValue="IMsx/x15EDAzQyC4zdpCcBw/xVExm449T5otbHaC+dAZWbmwcLrj6kW3Evi/E5lq4+rcd7KuVmk3XNr35vaHdg==" saltValue="k6vouXO1oa/FeY6G8O1LDA==" spinCount="100000" sheet="1" objects="1" scenarios="1"/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結果</vt:lpstr>
      <vt:lpstr>レベル定義</vt:lpstr>
      <vt:lpstr>ロジック</vt:lpstr>
      <vt:lpstr>結果!Print_Area</vt:lpstr>
      <vt:lpstr>結果!Print_Titles</vt:lpstr>
      <vt:lpstr>入力!Print_Titles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瀬川裕之</cp:lastModifiedBy>
  <dcterms:created xsi:type="dcterms:W3CDTF">2025-09-30T00:33:55Z</dcterms:created>
  <dcterms:modified xsi:type="dcterms:W3CDTF">2025-10-10T04:58:37Z</dcterms:modified>
</cp:coreProperties>
</file>